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tbcz-my.sharepoint.com/personal/totkova_utb_cz/Documents/DEKANAT/DEKANAT/DEKANAT MATERIALY/POKYNY A ROZHODNUTÍ DĚKANA/POKYN TAJEMNÍKA/2019/"/>
    </mc:Choice>
  </mc:AlternateContent>
  <bookViews>
    <workbookView xWindow="0" yWindow="0" windowWidth="28800" windowHeight="12450"/>
  </bookViews>
  <sheets>
    <sheet name=" pokud je daná cena" sheetId="4" r:id="rId1"/>
  </sheets>
  <calcPr calcId="162913"/>
</workbook>
</file>

<file path=xl/calcChain.xml><?xml version="1.0" encoding="utf-8"?>
<calcChain xmlns="http://schemas.openxmlformats.org/spreadsheetml/2006/main">
  <c r="G31" i="4" l="1"/>
  <c r="G23" i="4" l="1"/>
  <c r="G35" i="4" l="1"/>
  <c r="G36" i="4"/>
  <c r="G34" i="4"/>
  <c r="G33" i="4"/>
  <c r="G32" i="4"/>
  <c r="G40" i="4" l="1"/>
  <c r="G19" i="4"/>
  <c r="G41" i="4" l="1"/>
  <c r="G18" i="4"/>
  <c r="G21" i="4"/>
  <c r="G22" i="4"/>
  <c r="G49" i="4"/>
  <c r="G50" i="4" s="1"/>
  <c r="G10" i="4"/>
  <c r="G8" i="4"/>
  <c r="G37" i="4" l="1"/>
  <c r="G30" i="4" s="1"/>
  <c r="G20" i="4" l="1"/>
  <c r="G38" i="4"/>
  <c r="G39" i="4" l="1"/>
  <c r="G42" i="4" s="1"/>
  <c r="G43" i="4" l="1"/>
  <c r="G44" i="4" s="1"/>
  <c r="G45" i="4" s="1"/>
  <c r="G46" i="4" s="1"/>
  <c r="G47" i="4" l="1"/>
</calcChain>
</file>

<file path=xl/comments1.xml><?xml version="1.0" encoding="utf-8"?>
<comments xmlns="http://schemas.openxmlformats.org/spreadsheetml/2006/main">
  <authors>
    <author>Silvie Julinová</author>
    <author>Zdenka</author>
    <author>Zdenka Vavříková</author>
  </authors>
  <commentList>
    <comment ref="G21" authorId="0" shapeId="0">
      <text>
        <r>
          <rPr>
            <b/>
            <sz val="8"/>
            <color indexed="81"/>
            <rFont val="Tahoma"/>
            <family val="2"/>
            <charset val="238"/>
          </rPr>
          <t>vavříková</t>
        </r>
        <r>
          <rPr>
            <sz val="8"/>
            <color indexed="81"/>
            <rFont val="Tahoma"/>
            <family val="2"/>
            <charset val="238"/>
          </rPr>
          <t xml:space="preserve">
24,8% sociální pojištění
9% zdravotní pojištění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38"/>
          </rPr>
          <t>vavříková</t>
        </r>
        <r>
          <rPr>
            <sz val="8"/>
            <color indexed="81"/>
            <rFont val="Tahoma"/>
            <family val="2"/>
            <charset val="238"/>
          </rPr>
          <t xml:space="preserve">
0,42% úrazové pojištění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  <charset val="238"/>
          </rPr>
          <t>vavříková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3" authorId="2" shapeId="0">
      <text>
        <r>
          <rPr>
            <b/>
            <sz val="9"/>
            <color indexed="81"/>
            <rFont val="Tahoma"/>
            <charset val="1"/>
          </rPr>
          <t>Zdenka Vavříková:</t>
        </r>
        <r>
          <rPr>
            <sz val="9"/>
            <color indexed="81"/>
            <rFont val="Tahoma"/>
            <charset val="1"/>
          </rPr>
          <t xml:space="preserve">
zdravotni - 9%
sociální - 24,8
odp.zaměst.- 0,42 %</t>
        </r>
      </text>
    </comment>
    <comment ref="G47" authorId="2" shapeId="0">
      <text>
        <r>
          <rPr>
            <b/>
            <sz val="9"/>
            <color indexed="81"/>
            <rFont val="Tahoma"/>
            <family val="2"/>
            <charset val="238"/>
          </rPr>
          <t>Zdenka Vavříková:</t>
        </r>
        <r>
          <rPr>
            <sz val="9"/>
            <color indexed="81"/>
            <rFont val="Tahoma"/>
            <family val="2"/>
            <charset val="238"/>
          </rPr>
          <t xml:space="preserve">
Musí být v souladu předpokládané náklady a cena bez DPH</t>
        </r>
      </text>
    </comment>
  </commentList>
</comments>
</file>

<file path=xl/sharedStrings.xml><?xml version="1.0" encoding="utf-8"?>
<sst xmlns="http://schemas.openxmlformats.org/spreadsheetml/2006/main" count="89" uniqueCount="82">
  <si>
    <t>SPP DČ:</t>
  </si>
  <si>
    <t>Název DČ:</t>
  </si>
  <si>
    <t>Obor činnosti (dle živnostenského oprávnění):</t>
  </si>
  <si>
    <t>Odpovědný řešitel:</t>
  </si>
  <si>
    <t>1.</t>
  </si>
  <si>
    <t xml:space="preserve">Přímý materiál </t>
  </si>
  <si>
    <t>Přímý materiál spotřebovaný přímo na zakázku</t>
  </si>
  <si>
    <t>2.</t>
  </si>
  <si>
    <t>a)</t>
  </si>
  <si>
    <t>mzdy interním řešitelům</t>
  </si>
  <si>
    <t>b)</t>
  </si>
  <si>
    <t>odměny interním řešitelům (§ 76 dohoda o pracovní činnosti)</t>
  </si>
  <si>
    <t>c)</t>
  </si>
  <si>
    <t>odměny interním řešitelům (§ 75 dohoda o provedení práce)</t>
  </si>
  <si>
    <t>d)</t>
  </si>
  <si>
    <t>odměny externím pracovníkům (§ 76 dohoda o pracovní činnosti)</t>
  </si>
  <si>
    <t>e)</t>
  </si>
  <si>
    <t>odměny externím pracovníkům (§ 75 dohoda o provedení práce)</t>
  </si>
  <si>
    <t>f)</t>
  </si>
  <si>
    <t>3.</t>
  </si>
  <si>
    <t>Fond náhrad</t>
  </si>
  <si>
    <t>fond náhrad k přímým mzdám</t>
  </si>
  <si>
    <t xml:space="preserve">4. </t>
  </si>
  <si>
    <t xml:space="preserve">a) </t>
  </si>
  <si>
    <t xml:space="preserve">5.   </t>
  </si>
  <si>
    <t>cestovné a dopravní náklady (přepravné)</t>
  </si>
  <si>
    <t xml:space="preserve">b) </t>
  </si>
  <si>
    <t>kooperace, subdodávky, služby</t>
  </si>
  <si>
    <t xml:space="preserve">d) </t>
  </si>
  <si>
    <t>silniční daň</t>
  </si>
  <si>
    <t>6.</t>
  </si>
  <si>
    <t>Výpočet se provede dle směrnice 4/2011 a SK/4/2012,Dodatek č. 1,Dodatek č.2ke směrnici (způsob výpočtu uložen na součásti)</t>
  </si>
  <si>
    <t>8.</t>
  </si>
  <si>
    <t>9.</t>
  </si>
  <si>
    <t>10.</t>
  </si>
  <si>
    <t>Cena včetně DPH</t>
  </si>
  <si>
    <t>správce rozpočtu</t>
  </si>
  <si>
    <t>příkazce operace</t>
  </si>
  <si>
    <r>
      <t xml:space="preserve">Ostatní náklady  </t>
    </r>
    <r>
      <rPr>
        <b/>
        <sz val="10"/>
        <rFont val="Times New Roman"/>
        <family val="1"/>
        <charset val="238"/>
      </rPr>
      <t/>
    </r>
  </si>
  <si>
    <r>
      <t xml:space="preserve">ostatní odměny </t>
    </r>
    <r>
      <rPr>
        <sz val="11"/>
        <color rgb="FF00B050"/>
        <rFont val="Times New Roman"/>
        <family val="1"/>
        <charset val="238"/>
      </rPr>
      <t/>
    </r>
  </si>
  <si>
    <t>Režie CELKEM</t>
  </si>
  <si>
    <t xml:space="preserve">telefony, fax, poštovné (přímo kalkulovatelné)   </t>
  </si>
  <si>
    <t>Celkový počet hodin:</t>
  </si>
  <si>
    <t>zákonné pojištění (0,42 % z pol. 2f),3a)</t>
  </si>
  <si>
    <r>
      <t>Kalkulace nákladů</t>
    </r>
    <r>
      <rPr>
        <b/>
        <vertAlign val="superscript"/>
        <sz val="14"/>
        <rFont val="Calibri"/>
        <family val="2"/>
        <charset val="238"/>
        <scheme val="minor"/>
      </rPr>
      <t xml:space="preserve">*)       </t>
    </r>
  </si>
  <si>
    <r>
      <t xml:space="preserve">Přímé mzdy a odměny řešitelů CELKEM </t>
    </r>
    <r>
      <rPr>
        <b/>
        <sz val="11"/>
        <rFont val="Calibri"/>
        <family val="2"/>
        <charset val="238"/>
        <scheme val="minor"/>
      </rPr>
      <t xml:space="preserve">     </t>
    </r>
  </si>
  <si>
    <r>
      <t xml:space="preserve">Zákonné odvody celkem </t>
    </r>
    <r>
      <rPr>
        <b/>
        <sz val="11"/>
        <rFont val="Calibri"/>
        <family val="2"/>
        <charset val="238"/>
        <scheme val="minor"/>
      </rPr>
      <t xml:space="preserve"> </t>
    </r>
  </si>
  <si>
    <r>
      <t xml:space="preserve">ostatní                                                            </t>
    </r>
    <r>
      <rPr>
        <sz val="11"/>
        <color rgb="FF00CC66"/>
        <rFont val="Calibri"/>
        <family val="2"/>
        <charset val="238"/>
        <scheme val="minor"/>
      </rPr>
      <t xml:space="preserve"> </t>
    </r>
  </si>
  <si>
    <r>
      <t xml:space="preserve">*) </t>
    </r>
    <r>
      <rPr>
        <sz val="10"/>
        <rFont val="Calibri"/>
        <family val="2"/>
        <charset val="238"/>
        <scheme val="minor"/>
      </rPr>
      <t>Kalkulace obsahuje minimální strukturu a členění nákladů. Jednotlivé řádky kalkulace lze upravovat a specifikovat podle potřeb součásti</t>
    </r>
  </si>
  <si>
    <t>11.</t>
  </si>
  <si>
    <t>g)</t>
  </si>
  <si>
    <t>stipendia</t>
  </si>
  <si>
    <t>Režie CSJ - Rektorát</t>
  </si>
  <si>
    <t>Režie děkanát</t>
  </si>
  <si>
    <t>Celkem</t>
  </si>
  <si>
    <t>Dodavatelské pracoviště:</t>
  </si>
  <si>
    <t>7.</t>
  </si>
  <si>
    <r>
      <t>Cena bez DPH</t>
    </r>
    <r>
      <rPr>
        <sz val="11"/>
        <rFont val="Calibri"/>
        <family val="2"/>
        <charset val="238"/>
        <scheme val="minor"/>
      </rPr>
      <t xml:space="preserve"> (součet bodů 1 až 8) </t>
    </r>
  </si>
  <si>
    <r>
      <t>DPH</t>
    </r>
    <r>
      <rPr>
        <sz val="11"/>
        <rFont val="Calibri"/>
        <family val="2"/>
        <charset val="238"/>
        <scheme val="minor"/>
      </rPr>
      <t xml:space="preserve"> (15% nebo 21 % z bodu 9)</t>
    </r>
  </si>
  <si>
    <t>Zisk před vyplacením odměny</t>
  </si>
  <si>
    <t>Celkem materiál+mzdy+režie - řádek 1 - 6</t>
  </si>
  <si>
    <t>Min. kalkulovaný zisk</t>
  </si>
  <si>
    <t>Předpokládané náklady</t>
  </si>
  <si>
    <t>Daň z příjmu</t>
  </si>
  <si>
    <t xml:space="preserve">Soc. + zdrav. k odměně </t>
  </si>
  <si>
    <t>Částka k výplatě odměny včetně odvodů</t>
  </si>
  <si>
    <t>Fond náhrad k odměně (zůstává na SPP)</t>
  </si>
  <si>
    <t>Odměna ze zisku pro řešitele včetně sociálního a zdravotního pojištění</t>
  </si>
  <si>
    <t>Vzorová kalkulace</t>
  </si>
  <si>
    <t>AD20192011014</t>
  </si>
  <si>
    <t>AD20191001014</t>
  </si>
  <si>
    <t>zákonné zdravotní a sociální pojištění (33,8 % z pol. 2f),3a)</t>
  </si>
  <si>
    <t xml:space="preserve">Zahájení prací:  </t>
  </si>
  <si>
    <t xml:space="preserve">Ukončení prací:  </t>
  </si>
  <si>
    <t>VT20193011014/2530</t>
  </si>
  <si>
    <t>AD20191121014</t>
  </si>
  <si>
    <t>Režie NS (např. 20130 UVI)</t>
  </si>
  <si>
    <t>Režie NS (např. 20120 UIP)</t>
  </si>
  <si>
    <t>Režie infrastruktura (budova LCFT)</t>
  </si>
  <si>
    <t>AD20191131014</t>
  </si>
  <si>
    <t>Vyplacení odměny ze zisku</t>
  </si>
  <si>
    <t xml:space="preserve">Zpracoval: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</si>
</sst>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00CC6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CC6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9" fontId="33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/>
    <xf numFmtId="0" fontId="5" fillId="0" borderId="8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0" fillId="0" borderId="0" xfId="0" applyBorder="1"/>
    <xf numFmtId="0" fontId="0" fillId="0" borderId="0" xfId="0" applyFont="1"/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right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2" fontId="14" fillId="0" borderId="0" xfId="0" applyNumberFormat="1" applyFont="1" applyFill="1" applyBorder="1" applyAlignment="1" applyProtection="1">
      <alignment horizontal="right" vertical="center"/>
    </xf>
    <xf numFmtId="0" fontId="18" fillId="0" borderId="3" xfId="0" applyNumberFormat="1" applyFont="1" applyFill="1" applyBorder="1" applyAlignment="1" applyProtection="1">
      <alignment horizontal="left" vertical="center"/>
    </xf>
    <xf numFmtId="0" fontId="18" fillId="0" borderId="5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vertical="center"/>
    </xf>
    <xf numFmtId="2" fontId="18" fillId="0" borderId="14" xfId="0" applyNumberFormat="1" applyFont="1" applyFill="1" applyBorder="1" applyAlignment="1" applyProtection="1">
      <alignment horizontal="right" vertical="center"/>
    </xf>
    <xf numFmtId="0" fontId="15" fillId="0" borderId="3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2" fontId="18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0" fontId="26" fillId="0" borderId="0" xfId="0" applyFont="1"/>
    <xf numFmtId="2" fontId="17" fillId="0" borderId="14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vertical="center"/>
    </xf>
    <xf numFmtId="0" fontId="26" fillId="0" borderId="0" xfId="0" applyFont="1" applyBorder="1"/>
    <xf numFmtId="0" fontId="1" fillId="0" borderId="0" xfId="4" applyBorder="1" applyAlignment="1">
      <alignment horizontal="center"/>
    </xf>
    <xf numFmtId="2" fontId="0" fillId="0" borderId="0" xfId="0" applyNumberFormat="1"/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center"/>
    </xf>
    <xf numFmtId="0" fontId="0" fillId="0" borderId="0" xfId="0" applyFill="1"/>
    <xf numFmtId="0" fontId="14" fillId="0" borderId="12" xfId="0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2" fontId="0" fillId="0" borderId="0" xfId="0" applyNumberFormat="1" applyFill="1" applyBorder="1"/>
    <xf numFmtId="0" fontId="15" fillId="0" borderId="11" xfId="0" applyNumberFormat="1" applyFont="1" applyFill="1" applyBorder="1" applyAlignment="1" applyProtection="1">
      <alignment vertical="center"/>
    </xf>
    <xf numFmtId="0" fontId="14" fillId="0" borderId="1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20" fillId="0" borderId="4" xfId="0" applyNumberFormat="1" applyFont="1" applyFill="1" applyBorder="1" applyAlignment="1" applyProtection="1">
      <alignment horizontal="left" vertical="center"/>
    </xf>
    <xf numFmtId="0" fontId="14" fillId="0" borderId="23" xfId="0" applyNumberFormat="1" applyFont="1" applyFill="1" applyBorder="1" applyAlignment="1" applyProtection="1">
      <alignment horizontal="left" vertical="center" wrapText="1"/>
    </xf>
    <xf numFmtId="10" fontId="28" fillId="0" borderId="0" xfId="0" applyNumberFormat="1" applyFont="1"/>
    <xf numFmtId="9" fontId="0" fillId="0" borderId="0" xfId="0" applyNumberFormat="1" applyFill="1"/>
    <xf numFmtId="0" fontId="17" fillId="0" borderId="27" xfId="0" applyNumberFormat="1" applyFont="1" applyFill="1" applyBorder="1" applyAlignment="1" applyProtection="1">
      <alignment horizontal="left" vertical="center"/>
    </xf>
    <xf numFmtId="0" fontId="17" fillId="0" borderId="28" xfId="0" applyNumberFormat="1" applyFont="1" applyFill="1" applyBorder="1" applyAlignment="1" applyProtection="1">
      <alignment horizontal="right" vertical="center"/>
    </xf>
    <xf numFmtId="0" fontId="15" fillId="0" borderId="29" xfId="0" applyNumberFormat="1" applyFont="1" applyFill="1" applyBorder="1" applyAlignment="1" applyProtection="1">
      <alignment vertical="center"/>
    </xf>
    <xf numFmtId="0" fontId="14" fillId="0" borderId="3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/>
    </xf>
    <xf numFmtId="0" fontId="19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18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19" fillId="0" borderId="17" xfId="0" applyNumberFormat="1" applyFont="1" applyFill="1" applyBorder="1" applyAlignment="1" applyProtection="1">
      <alignment horizontal="left" vertical="center"/>
    </xf>
    <xf numFmtId="0" fontId="14" fillId="0" borderId="24" xfId="0" applyNumberFormat="1" applyFont="1" applyFill="1" applyBorder="1" applyAlignment="1" applyProtection="1">
      <alignment horizontal="left" vertical="center"/>
    </xf>
    <xf numFmtId="0" fontId="15" fillId="0" borderId="6" xfId="0" applyNumberFormat="1" applyFont="1" applyFill="1" applyBorder="1" applyAlignment="1" applyProtection="1">
      <alignment horizontal="left" vertical="center"/>
    </xf>
    <xf numFmtId="0" fontId="19" fillId="0" borderId="5" xfId="0" applyNumberFormat="1" applyFont="1" applyFill="1" applyBorder="1" applyAlignment="1" applyProtection="1">
      <alignment horizontal="left" vertical="center"/>
    </xf>
    <xf numFmtId="0" fontId="14" fillId="0" borderId="10" xfId="0" applyNumberFormat="1" applyFont="1" applyFill="1" applyBorder="1" applyAlignment="1" applyProtection="1">
      <alignment vertical="center"/>
    </xf>
    <xf numFmtId="2" fontId="18" fillId="0" borderId="31" xfId="0" applyNumberFormat="1" applyFont="1" applyFill="1" applyBorder="1" applyAlignment="1" applyProtection="1">
      <alignment horizontal="right" vertical="center"/>
    </xf>
    <xf numFmtId="2" fontId="18" fillId="0" borderId="14" xfId="0" applyNumberFormat="1" applyFont="1" applyFill="1" applyBorder="1" applyAlignment="1" applyProtection="1">
      <alignment vertical="center"/>
    </xf>
    <xf numFmtId="2" fontId="18" fillId="0" borderId="32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/>
    <xf numFmtId="2" fontId="28" fillId="0" borderId="0" xfId="0" applyNumberFormat="1" applyFont="1" applyFill="1" applyBorder="1"/>
    <xf numFmtId="0" fontId="31" fillId="0" borderId="0" xfId="0" applyFont="1" applyFill="1" applyBorder="1" applyAlignment="1">
      <alignment wrapText="1"/>
    </xf>
    <xf numFmtId="0" fontId="30" fillId="0" borderId="0" xfId="0" applyNumberFormat="1" applyFont="1" applyFill="1" applyBorder="1" applyAlignment="1" applyProtection="1">
      <alignment vertical="top" wrapText="1"/>
    </xf>
    <xf numFmtId="2" fontId="29" fillId="0" borderId="0" xfId="0" applyNumberFormat="1" applyFont="1" applyFill="1" applyBorder="1"/>
    <xf numFmtId="2" fontId="17" fillId="0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Border="1"/>
    <xf numFmtId="2" fontId="18" fillId="0" borderId="0" xfId="0" applyNumberFormat="1" applyFont="1" applyFill="1" applyBorder="1" applyAlignment="1" applyProtection="1">
      <alignment vertical="center"/>
    </xf>
    <xf numFmtId="2" fontId="30" fillId="0" borderId="0" xfId="0" applyNumberFormat="1" applyFont="1" applyFill="1" applyBorder="1" applyAlignment="1" applyProtection="1">
      <alignment horizontal="center" wrapText="1"/>
    </xf>
    <xf numFmtId="164" fontId="28" fillId="0" borderId="0" xfId="0" applyNumberFormat="1" applyFont="1" applyFill="1" applyBorder="1"/>
    <xf numFmtId="2" fontId="28" fillId="0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 applyProtection="1">
      <alignment vertical="center"/>
    </xf>
    <xf numFmtId="0" fontId="24" fillId="0" borderId="26" xfId="0" applyNumberFormat="1" applyFont="1" applyFill="1" applyBorder="1" applyAlignment="1" applyProtection="1">
      <alignment vertical="center" wrapText="1"/>
    </xf>
    <xf numFmtId="0" fontId="15" fillId="0" borderId="23" xfId="0" applyNumberFormat="1" applyFont="1" applyFill="1" applyBorder="1" applyAlignment="1" applyProtection="1">
      <alignment vertical="center"/>
    </xf>
    <xf numFmtId="0" fontId="14" fillId="0" borderId="29" xfId="0" applyNumberFormat="1" applyFont="1" applyFill="1" applyBorder="1" applyAlignment="1" applyProtection="1">
      <alignment vertical="center" wrapText="1"/>
    </xf>
    <xf numFmtId="0" fontId="14" fillId="0" borderId="19" xfId="0" applyNumberFormat="1" applyFont="1" applyFill="1" applyBorder="1" applyAlignment="1" applyProtection="1">
      <alignment horizontal="left" vertical="center" wrapText="1"/>
    </xf>
    <xf numFmtId="2" fontId="32" fillId="0" borderId="0" xfId="0" applyNumberFormat="1" applyFont="1" applyFill="1" applyBorder="1" applyAlignment="1">
      <alignment horizontal="right"/>
    </xf>
    <xf numFmtId="9" fontId="28" fillId="0" borderId="0" xfId="5" applyFont="1" applyFill="1" applyBorder="1"/>
    <xf numFmtId="0" fontId="18" fillId="0" borderId="6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18" xfId="0" applyNumberFormat="1" applyFont="1" applyFill="1" applyBorder="1" applyAlignment="1" applyProtection="1">
      <alignment horizontal="left" vertical="center" wrapText="1"/>
    </xf>
    <xf numFmtId="2" fontId="31" fillId="0" borderId="0" xfId="0" applyNumberFormat="1" applyFont="1" applyFill="1" applyBorder="1"/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7" fillId="0" borderId="21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5" fillId="0" borderId="26" xfId="0" applyNumberFormat="1" applyFont="1" applyFill="1" applyBorder="1" applyAlignment="1" applyProtection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 wrapText="1"/>
    </xf>
    <xf numFmtId="0" fontId="14" fillId="0" borderId="2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8" fillId="0" borderId="19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6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left" vertical="center"/>
    </xf>
    <xf numFmtId="0" fontId="19" fillId="0" borderId="10" xfId="0" applyNumberFormat="1" applyFont="1" applyFill="1" applyBorder="1" applyAlignment="1" applyProtection="1">
      <alignment horizontal="lef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0" fontId="20" fillId="0" borderId="2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Font="1" applyAlignment="1">
      <alignment horizontal="center"/>
    </xf>
    <xf numFmtId="0" fontId="17" fillId="0" borderId="6" xfId="0" applyNumberFormat="1" applyFont="1" applyFill="1" applyBorder="1" applyAlignment="1" applyProtection="1">
      <alignment horizontal="left" vertical="center"/>
    </xf>
    <xf numFmtId="0" fontId="17" fillId="0" borderId="24" xfId="0" applyNumberFormat="1" applyFont="1" applyFill="1" applyBorder="1" applyAlignment="1" applyProtection="1">
      <alignment horizontal="left" vertical="center"/>
    </xf>
    <xf numFmtId="0" fontId="14" fillId="0" borderId="25" xfId="0" applyNumberFormat="1" applyFont="1" applyFill="1" applyBorder="1" applyAlignment="1" applyProtection="1">
      <alignment horizontal="left" vertical="center"/>
    </xf>
    <xf numFmtId="0" fontId="14" fillId="0" borderId="26" xfId="0" applyNumberFormat="1" applyFont="1" applyFill="1" applyBorder="1" applyAlignment="1" applyProtection="1">
      <alignment horizontal="left" vertical="center"/>
    </xf>
    <xf numFmtId="0" fontId="18" fillId="0" borderId="27" xfId="0" applyNumberFormat="1" applyFont="1" applyFill="1" applyBorder="1" applyAlignment="1" applyProtection="1">
      <alignment horizontal="left" vertical="center" wrapText="1"/>
    </xf>
    <xf numFmtId="0" fontId="18" fillId="0" borderId="28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4" fillId="0" borderId="19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17" fillId="0" borderId="25" xfId="0" applyNumberFormat="1" applyFont="1" applyFill="1" applyBorder="1" applyAlignment="1" applyProtection="1">
      <alignment horizontal="left" vertical="center"/>
    </xf>
    <xf numFmtId="0" fontId="17" fillId="0" borderId="26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18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1" xfId="0" applyNumberFormat="1" applyFont="1" applyFill="1" applyBorder="1" applyAlignment="1" applyProtection="1">
      <alignment horizontal="left" vertical="center" wrapText="1"/>
    </xf>
    <xf numFmtId="0" fontId="17" fillId="0" borderId="16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19" fillId="0" borderId="17" xfId="0" applyNumberFormat="1" applyFont="1" applyFill="1" applyBorder="1" applyAlignment="1" applyProtection="1">
      <alignment horizontal="left" vertical="center"/>
    </xf>
    <xf numFmtId="0" fontId="17" fillId="0" borderId="22" xfId="0" applyNumberFormat="1" applyFont="1" applyFill="1" applyBorder="1" applyAlignment="1" applyProtection="1">
      <alignment horizontal="left" vertical="center"/>
    </xf>
    <xf numFmtId="0" fontId="17" fillId="0" borderId="2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 vertical="center"/>
    </xf>
    <xf numFmtId="0" fontId="19" fillId="0" borderId="2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9" fillId="0" borderId="15" xfId="0" applyNumberFormat="1" applyFont="1" applyFill="1" applyBorder="1" applyAlignment="1" applyProtection="1">
      <alignment horizontal="left" vertical="center" wrapText="1"/>
    </xf>
    <xf numFmtId="0" fontId="18" fillId="0" borderId="2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18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19" fillId="0" borderId="6" xfId="0" applyNumberFormat="1" applyFont="1" applyFill="1" applyBorder="1" applyAlignment="1" applyProtection="1">
      <alignment horizontal="left" vertical="center"/>
    </xf>
    <xf numFmtId="0" fontId="19" fillId="0" borderId="12" xfId="0" applyNumberFormat="1" applyFont="1" applyFill="1" applyBorder="1" applyAlignment="1" applyProtection="1">
      <alignment horizontal="left" vertical="center"/>
    </xf>
    <xf numFmtId="0" fontId="19" fillId="0" borderId="19" xfId="0" applyNumberFormat="1" applyFont="1" applyFill="1" applyBorder="1" applyAlignment="1" applyProtection="1">
      <alignment horizontal="left" vertical="center"/>
    </xf>
  </cellXfs>
  <cellStyles count="6">
    <cellStyle name="Normální" xfId="0" builtinId="0"/>
    <cellStyle name="Normální 11" xfId="4"/>
    <cellStyle name="Normální 2" xfId="2"/>
    <cellStyle name="Normální 3" xfId="1"/>
    <cellStyle name="Normální 3 2" xfId="3"/>
    <cellStyle name="Procenta" xfId="5" builtinId="5"/>
  </cellStyles>
  <dxfs count="0"/>
  <tableStyles count="0" defaultTableStyle="TableStyleMedium2" defaultPivotStyle="PivotStyleLight16"/>
  <colors>
    <mruColors>
      <color rgb="FF99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tabSelected="1" topLeftCell="A28" workbookViewId="0">
      <selection activeCell="A52" sqref="A52:G52"/>
    </sheetView>
  </sheetViews>
  <sheetFormatPr defaultRowHeight="15" x14ac:dyDescent="0.25"/>
  <cols>
    <col min="1" max="1" width="5.140625" style="1" customWidth="1"/>
    <col min="2" max="2" width="6" style="1" customWidth="1"/>
    <col min="3" max="3" width="14.7109375" style="1" customWidth="1"/>
    <col min="4" max="4" width="17.7109375" style="1" customWidth="1"/>
    <col min="5" max="5" width="7.5703125" style="1" customWidth="1"/>
    <col min="6" max="6" width="22.42578125" style="1" customWidth="1"/>
    <col min="7" max="7" width="11.5703125" style="1" customWidth="1"/>
    <col min="8" max="8" width="10.140625" style="1" customWidth="1"/>
    <col min="9" max="9" width="10.140625" style="4" customWidth="1"/>
    <col min="10" max="10" width="8.140625" style="4" customWidth="1"/>
    <col min="11" max="11" width="11.140625" style="4" customWidth="1"/>
    <col min="12" max="16" width="9.140625" style="4"/>
    <col min="17" max="16384" width="9.140625" style="1"/>
  </cols>
  <sheetData>
    <row r="1" spans="1:11" ht="21" x14ac:dyDescent="0.25">
      <c r="A1" s="5"/>
      <c r="B1" s="6"/>
      <c r="C1" s="6"/>
      <c r="D1" s="7" t="s">
        <v>44</v>
      </c>
      <c r="E1" s="6"/>
      <c r="F1" s="6"/>
      <c r="G1" s="6"/>
    </row>
    <row r="2" spans="1:11" x14ac:dyDescent="0.25">
      <c r="A2" s="152" t="s">
        <v>0</v>
      </c>
      <c r="B2" s="152"/>
      <c r="C2" s="9"/>
      <c r="D2" s="153" t="s">
        <v>68</v>
      </c>
      <c r="E2" s="153"/>
      <c r="F2" s="153" t="s">
        <v>80</v>
      </c>
      <c r="G2" s="153"/>
    </row>
    <row r="3" spans="1:11" x14ac:dyDescent="0.25">
      <c r="A3" s="152" t="s">
        <v>1</v>
      </c>
      <c r="B3" s="152"/>
      <c r="C3" s="9"/>
      <c r="D3" s="9"/>
      <c r="E3" s="9"/>
      <c r="F3" s="9"/>
      <c r="G3" s="9"/>
    </row>
    <row r="4" spans="1:11" ht="13.5" customHeight="1" x14ac:dyDescent="0.25">
      <c r="A4" s="154" t="s">
        <v>2</v>
      </c>
      <c r="B4" s="154"/>
      <c r="C4" s="154"/>
      <c r="D4" s="154"/>
      <c r="E4" s="10"/>
      <c r="F4" s="35" t="s">
        <v>42</v>
      </c>
      <c r="G4" s="11">
        <v>0</v>
      </c>
    </row>
    <row r="5" spans="1:11" x14ac:dyDescent="0.25">
      <c r="A5" s="55" t="s">
        <v>55</v>
      </c>
      <c r="B5" s="55"/>
      <c r="C5" s="55"/>
      <c r="D5" s="55"/>
      <c r="E5" s="55"/>
      <c r="F5" s="36" t="s">
        <v>3</v>
      </c>
      <c r="G5" s="55"/>
    </row>
    <row r="6" spans="1:11" x14ac:dyDescent="0.25">
      <c r="A6" s="152" t="s">
        <v>72</v>
      </c>
      <c r="B6" s="152"/>
      <c r="C6" s="152"/>
      <c r="D6" s="55" t="s">
        <v>73</v>
      </c>
      <c r="E6" s="55"/>
      <c r="F6" s="9"/>
      <c r="G6" s="12"/>
    </row>
    <row r="7" spans="1:11" ht="15.75" thickBot="1" x14ac:dyDescent="0.3">
      <c r="A7" s="72"/>
      <c r="B7" s="45"/>
      <c r="C7" s="8"/>
      <c r="D7" s="8"/>
      <c r="E7" s="8"/>
      <c r="F7" s="9"/>
      <c r="G7" s="14"/>
    </row>
    <row r="8" spans="1:11" ht="16.5" customHeight="1" x14ac:dyDescent="0.25">
      <c r="A8" s="71" t="s">
        <v>4</v>
      </c>
      <c r="B8" s="13"/>
      <c r="C8" s="156" t="s">
        <v>5</v>
      </c>
      <c r="D8" s="157"/>
      <c r="E8" s="157"/>
      <c r="F8" s="158"/>
      <c r="G8" s="73">
        <f>G9</f>
        <v>0</v>
      </c>
      <c r="K8" s="23"/>
    </row>
    <row r="9" spans="1:11" ht="15" customHeight="1" x14ac:dyDescent="0.25">
      <c r="A9" s="15"/>
      <c r="B9" s="42"/>
      <c r="C9" s="144" t="s">
        <v>6</v>
      </c>
      <c r="D9" s="145"/>
      <c r="E9" s="145"/>
      <c r="F9" s="146"/>
      <c r="G9" s="27">
        <v>0</v>
      </c>
      <c r="K9" s="82"/>
    </row>
    <row r="10" spans="1:11" ht="16.5" customHeight="1" x14ac:dyDescent="0.25">
      <c r="A10" s="57" t="s">
        <v>7</v>
      </c>
      <c r="B10" s="43"/>
      <c r="C10" s="136" t="s">
        <v>45</v>
      </c>
      <c r="D10" s="137"/>
      <c r="E10" s="137"/>
      <c r="F10" s="138"/>
      <c r="G10" s="18">
        <f>SUM(G11:G17)</f>
        <v>0</v>
      </c>
      <c r="K10" s="23"/>
    </row>
    <row r="11" spans="1:11" ht="15" customHeight="1" x14ac:dyDescent="0.25">
      <c r="A11" s="16"/>
      <c r="B11" s="54" t="s">
        <v>8</v>
      </c>
      <c r="C11" s="141" t="s">
        <v>9</v>
      </c>
      <c r="D11" s="142"/>
      <c r="E11" s="160"/>
      <c r="F11" s="161"/>
      <c r="G11" s="27">
        <v>0</v>
      </c>
      <c r="K11" s="82"/>
    </row>
    <row r="12" spans="1:11" ht="15" customHeight="1" x14ac:dyDescent="0.25">
      <c r="A12" s="17"/>
      <c r="B12" s="54" t="s">
        <v>10</v>
      </c>
      <c r="C12" s="141" t="s">
        <v>11</v>
      </c>
      <c r="D12" s="142"/>
      <c r="E12" s="142"/>
      <c r="F12" s="143"/>
      <c r="G12" s="27">
        <v>0</v>
      </c>
      <c r="K12" s="82"/>
    </row>
    <row r="13" spans="1:11" ht="15" customHeight="1" x14ac:dyDescent="0.25">
      <c r="A13" s="17"/>
      <c r="B13" s="54" t="s">
        <v>12</v>
      </c>
      <c r="C13" s="141" t="s">
        <v>13</v>
      </c>
      <c r="D13" s="142"/>
      <c r="E13" s="160"/>
      <c r="F13" s="161"/>
      <c r="G13" s="27">
        <v>0</v>
      </c>
      <c r="K13" s="82"/>
    </row>
    <row r="14" spans="1:11" ht="15" customHeight="1" x14ac:dyDescent="0.25">
      <c r="A14" s="17"/>
      <c r="B14" s="54" t="s">
        <v>14</v>
      </c>
      <c r="C14" s="141" t="s">
        <v>15</v>
      </c>
      <c r="D14" s="142"/>
      <c r="E14" s="142"/>
      <c r="F14" s="143"/>
      <c r="G14" s="27">
        <v>0</v>
      </c>
      <c r="K14" s="82"/>
    </row>
    <row r="15" spans="1:11" ht="15" customHeight="1" x14ac:dyDescent="0.25">
      <c r="A15" s="17"/>
      <c r="B15" s="54" t="s">
        <v>16</v>
      </c>
      <c r="C15" s="141" t="s">
        <v>17</v>
      </c>
      <c r="D15" s="142"/>
      <c r="E15" s="142"/>
      <c r="F15" s="143"/>
      <c r="G15" s="27">
        <v>0</v>
      </c>
      <c r="H15" s="162"/>
      <c r="I15" s="39"/>
      <c r="K15" s="82"/>
    </row>
    <row r="16" spans="1:11" ht="15" customHeight="1" x14ac:dyDescent="0.25">
      <c r="A16" s="17"/>
      <c r="B16" s="54" t="s">
        <v>18</v>
      </c>
      <c r="C16" s="63" t="s">
        <v>51</v>
      </c>
      <c r="D16" s="64"/>
      <c r="E16" s="64"/>
      <c r="F16" s="65"/>
      <c r="G16" s="27">
        <v>0</v>
      </c>
      <c r="H16" s="162"/>
      <c r="I16" s="39"/>
      <c r="K16" s="82"/>
    </row>
    <row r="17" spans="1:15" x14ac:dyDescent="0.25">
      <c r="A17" s="17"/>
      <c r="B17" s="54" t="s">
        <v>50</v>
      </c>
      <c r="C17" s="141" t="s">
        <v>39</v>
      </c>
      <c r="D17" s="142"/>
      <c r="E17" s="142"/>
      <c r="F17" s="143"/>
      <c r="G17" s="27">
        <v>0</v>
      </c>
      <c r="H17" s="40"/>
      <c r="I17" s="39"/>
      <c r="K17" s="82"/>
    </row>
    <row r="18" spans="1:15" ht="17.25" x14ac:dyDescent="0.25">
      <c r="A18" s="58" t="s">
        <v>19</v>
      </c>
      <c r="B18" s="38"/>
      <c r="C18" s="163" t="s">
        <v>20</v>
      </c>
      <c r="D18" s="164"/>
      <c r="E18" s="164"/>
      <c r="F18" s="165"/>
      <c r="G18" s="18">
        <f>SUM(G19:G19)</f>
        <v>0</v>
      </c>
      <c r="H18" s="40"/>
      <c r="I18" s="39"/>
      <c r="K18" s="23"/>
    </row>
    <row r="19" spans="1:15" ht="17.25" x14ac:dyDescent="0.25">
      <c r="A19" s="59"/>
      <c r="B19" s="43" t="s">
        <v>8</v>
      </c>
      <c r="C19" s="46" t="s">
        <v>21</v>
      </c>
      <c r="D19" s="67"/>
      <c r="E19" s="67"/>
      <c r="F19" s="68"/>
      <c r="G19" s="27">
        <f>G11/100*35</f>
        <v>0</v>
      </c>
      <c r="H19" s="40"/>
      <c r="I19" s="39"/>
      <c r="K19" s="82"/>
    </row>
    <row r="20" spans="1:15" ht="16.5" customHeight="1" x14ac:dyDescent="0.25">
      <c r="A20" s="57" t="s">
        <v>22</v>
      </c>
      <c r="B20" s="43"/>
      <c r="C20" s="136" t="s">
        <v>46</v>
      </c>
      <c r="D20" s="137"/>
      <c r="E20" s="137"/>
      <c r="F20" s="138"/>
      <c r="G20" s="18">
        <f>SUM(G21:G22)</f>
        <v>0</v>
      </c>
      <c r="H20" s="40"/>
      <c r="I20" s="39"/>
      <c r="K20" s="23"/>
    </row>
    <row r="21" spans="1:15" ht="15" customHeight="1" x14ac:dyDescent="0.25">
      <c r="A21" s="17"/>
      <c r="B21" s="54" t="s">
        <v>23</v>
      </c>
      <c r="C21" s="141" t="s">
        <v>71</v>
      </c>
      <c r="D21" s="142"/>
      <c r="E21" s="142"/>
      <c r="F21" s="143"/>
      <c r="G21" s="27">
        <f>G19/100*33.8+G11/100*33.8</f>
        <v>0</v>
      </c>
      <c r="H21" s="40"/>
      <c r="I21" s="39"/>
      <c r="K21" s="82"/>
    </row>
    <row r="22" spans="1:15" ht="15" customHeight="1" x14ac:dyDescent="0.25">
      <c r="A22" s="17"/>
      <c r="B22" s="54" t="s">
        <v>10</v>
      </c>
      <c r="C22" s="141" t="s">
        <v>43</v>
      </c>
      <c r="D22" s="142"/>
      <c r="E22" s="142"/>
      <c r="F22" s="143"/>
      <c r="G22" s="27">
        <f>G19/100*0.42+G11/100*34</f>
        <v>0</v>
      </c>
      <c r="H22" s="40"/>
      <c r="I22" s="39"/>
      <c r="K22" s="82"/>
    </row>
    <row r="23" spans="1:15" ht="16.5" customHeight="1" x14ac:dyDescent="0.25">
      <c r="A23" s="57" t="s">
        <v>24</v>
      </c>
      <c r="B23" s="43"/>
      <c r="C23" s="136" t="s">
        <v>38</v>
      </c>
      <c r="D23" s="137"/>
      <c r="E23" s="137"/>
      <c r="F23" s="138"/>
      <c r="G23" s="18">
        <f>G24+G25+G26+G27+G28+G29</f>
        <v>0</v>
      </c>
      <c r="H23" s="40"/>
      <c r="I23" s="39"/>
      <c r="K23" s="23"/>
    </row>
    <row r="24" spans="1:15" ht="15" customHeight="1" x14ac:dyDescent="0.25">
      <c r="A24" s="17"/>
      <c r="B24" s="54" t="s">
        <v>8</v>
      </c>
      <c r="C24" s="141" t="s">
        <v>25</v>
      </c>
      <c r="D24" s="142"/>
      <c r="E24" s="142"/>
      <c r="F24" s="143"/>
      <c r="G24" s="27">
        <v>0</v>
      </c>
      <c r="H24" s="39"/>
      <c r="I24" s="39"/>
      <c r="K24" s="82"/>
    </row>
    <row r="25" spans="1:15" ht="15" customHeight="1" x14ac:dyDescent="0.25">
      <c r="A25" s="17"/>
      <c r="B25" s="54" t="s">
        <v>26</v>
      </c>
      <c r="C25" s="141" t="s">
        <v>41</v>
      </c>
      <c r="D25" s="142"/>
      <c r="E25" s="142"/>
      <c r="F25" s="143"/>
      <c r="G25" s="27">
        <v>0</v>
      </c>
      <c r="H25" s="39"/>
      <c r="I25" s="39"/>
      <c r="K25" s="82"/>
    </row>
    <row r="26" spans="1:15" ht="15" customHeight="1" x14ac:dyDescent="0.25">
      <c r="A26" s="17"/>
      <c r="B26" s="54" t="s">
        <v>12</v>
      </c>
      <c r="C26" s="141" t="s">
        <v>27</v>
      </c>
      <c r="D26" s="142"/>
      <c r="E26" s="142"/>
      <c r="F26" s="143"/>
      <c r="G26" s="27">
        <v>0</v>
      </c>
      <c r="K26" s="82"/>
    </row>
    <row r="27" spans="1:15" ht="15" customHeight="1" x14ac:dyDescent="0.25">
      <c r="A27" s="17"/>
      <c r="B27" s="54" t="s">
        <v>28</v>
      </c>
      <c r="C27" s="141" t="s">
        <v>29</v>
      </c>
      <c r="D27" s="142"/>
      <c r="E27" s="142"/>
      <c r="F27" s="143"/>
      <c r="G27" s="27">
        <v>0</v>
      </c>
      <c r="K27" s="82"/>
    </row>
    <row r="28" spans="1:15" ht="15" customHeight="1" x14ac:dyDescent="0.25">
      <c r="A28" s="17"/>
      <c r="B28" s="98" t="s">
        <v>16</v>
      </c>
      <c r="C28" s="97" t="s">
        <v>51</v>
      </c>
      <c r="D28" s="98"/>
      <c r="E28" s="98"/>
      <c r="F28" s="99"/>
      <c r="G28" s="27">
        <v>0</v>
      </c>
      <c r="K28" s="82"/>
    </row>
    <row r="29" spans="1:15" x14ac:dyDescent="0.25">
      <c r="A29" s="19"/>
      <c r="B29" s="56" t="s">
        <v>18</v>
      </c>
      <c r="C29" s="144" t="s">
        <v>47</v>
      </c>
      <c r="D29" s="145"/>
      <c r="E29" s="145"/>
      <c r="F29" s="146"/>
      <c r="G29" s="27">
        <v>0</v>
      </c>
      <c r="K29" s="82"/>
    </row>
    <row r="30" spans="1:15" ht="18" customHeight="1" x14ac:dyDescent="0.25">
      <c r="A30" s="59" t="s">
        <v>30</v>
      </c>
      <c r="B30" s="43"/>
      <c r="C30" s="147" t="s">
        <v>40</v>
      </c>
      <c r="D30" s="148"/>
      <c r="E30" s="148"/>
      <c r="F30" s="149"/>
      <c r="G30" s="18">
        <f>G37</f>
        <v>0</v>
      </c>
      <c r="H30" s="32"/>
      <c r="K30" s="23"/>
    </row>
    <row r="31" spans="1:15" ht="28.5" customHeight="1" x14ac:dyDescent="0.25">
      <c r="A31" s="19"/>
      <c r="B31" s="44"/>
      <c r="C31" s="141" t="s">
        <v>31</v>
      </c>
      <c r="D31" s="142"/>
      <c r="E31" s="142"/>
      <c r="F31" s="143"/>
      <c r="G31" s="27">
        <f>G37</f>
        <v>0</v>
      </c>
      <c r="H31" s="26"/>
      <c r="K31" s="82"/>
      <c r="M31" s="83"/>
    </row>
    <row r="32" spans="1:15" ht="15" customHeight="1" x14ac:dyDescent="0.25">
      <c r="A32" s="29"/>
      <c r="B32" s="28"/>
      <c r="C32" s="150" t="s">
        <v>52</v>
      </c>
      <c r="D32" s="151"/>
      <c r="E32" s="101">
        <v>720500</v>
      </c>
      <c r="F32" s="47" t="s">
        <v>69</v>
      </c>
      <c r="G32" s="27">
        <f>0*G4</f>
        <v>0</v>
      </c>
      <c r="H32" s="26"/>
      <c r="K32" s="82"/>
      <c r="O32" s="83"/>
    </row>
    <row r="33" spans="1:17" ht="12" customHeight="1" x14ac:dyDescent="0.25">
      <c r="A33" s="17"/>
      <c r="B33" s="22"/>
      <c r="C33" s="150" t="s">
        <v>53</v>
      </c>
      <c r="D33" s="151"/>
      <c r="E33" s="102"/>
      <c r="F33" s="47" t="s">
        <v>70</v>
      </c>
      <c r="G33" s="27">
        <f>0*G4</f>
        <v>0</v>
      </c>
      <c r="H33" s="30"/>
      <c r="K33" s="82"/>
    </row>
    <row r="34" spans="1:17" ht="13.5" customHeight="1" x14ac:dyDescent="0.25">
      <c r="A34" s="17"/>
      <c r="B34" s="22"/>
      <c r="C34" s="139" t="s">
        <v>77</v>
      </c>
      <c r="D34" s="140"/>
      <c r="E34" s="102"/>
      <c r="F34" s="47" t="s">
        <v>75</v>
      </c>
      <c r="G34" s="27">
        <f>(0*G4)</f>
        <v>0</v>
      </c>
      <c r="H34" s="31"/>
      <c r="K34" s="82"/>
    </row>
    <row r="35" spans="1:17" ht="13.5" customHeight="1" x14ac:dyDescent="0.25">
      <c r="A35" s="17"/>
      <c r="B35" s="22"/>
      <c r="C35" s="125" t="s">
        <v>76</v>
      </c>
      <c r="D35" s="126"/>
      <c r="E35" s="103"/>
      <c r="F35" s="47" t="s">
        <v>79</v>
      </c>
      <c r="G35" s="27">
        <f>0*G4</f>
        <v>0</v>
      </c>
      <c r="H35" s="31"/>
      <c r="K35" s="82"/>
    </row>
    <row r="36" spans="1:17" ht="11.25" customHeight="1" x14ac:dyDescent="0.25">
      <c r="A36" s="17"/>
      <c r="B36" s="22"/>
      <c r="C36" s="50" t="s">
        <v>78</v>
      </c>
      <c r="D36" s="51"/>
      <c r="E36" s="102"/>
      <c r="F36" s="47" t="s">
        <v>74</v>
      </c>
      <c r="G36" s="27">
        <f>((0)*0)*G4</f>
        <v>0</v>
      </c>
      <c r="H36" s="31"/>
      <c r="K36" s="82"/>
    </row>
    <row r="37" spans="1:17" s="9" customFormat="1" ht="15" customHeight="1" x14ac:dyDescent="0.25">
      <c r="A37" s="19"/>
      <c r="B37" s="41"/>
      <c r="C37" s="127" t="s">
        <v>54</v>
      </c>
      <c r="D37" s="128"/>
      <c r="E37" s="104"/>
      <c r="F37" s="52"/>
      <c r="G37" s="74">
        <f>SUM(G32:G36)</f>
        <v>0</v>
      </c>
      <c r="K37" s="84"/>
    </row>
    <row r="38" spans="1:17" s="9" customFormat="1" ht="15" customHeight="1" x14ac:dyDescent="0.25">
      <c r="A38" s="19"/>
      <c r="B38" s="41"/>
      <c r="C38" s="70" t="s">
        <v>60</v>
      </c>
      <c r="D38" s="69"/>
      <c r="E38" s="105"/>
      <c r="F38" s="90"/>
      <c r="G38" s="74">
        <f>G8+G10+G18+G20+G30</f>
        <v>0</v>
      </c>
      <c r="I38" s="88"/>
      <c r="J38" s="80"/>
      <c r="K38" s="84"/>
      <c r="L38" s="76"/>
    </row>
    <row r="39" spans="1:17" ht="15" customHeight="1" x14ac:dyDescent="0.25">
      <c r="A39" s="58"/>
      <c r="B39" s="38"/>
      <c r="C39" s="129" t="s">
        <v>59</v>
      </c>
      <c r="D39" s="130"/>
      <c r="E39" s="106"/>
      <c r="F39" s="53"/>
      <c r="G39" s="18">
        <f>G48-G38</f>
        <v>0</v>
      </c>
      <c r="H39" s="48"/>
      <c r="I39" s="87"/>
      <c r="J39" s="85"/>
      <c r="K39" s="23"/>
      <c r="L39" s="81"/>
      <c r="M39" s="39"/>
      <c r="N39" s="39"/>
      <c r="O39" s="39"/>
      <c r="P39" s="39"/>
      <c r="Q39" s="39"/>
    </row>
    <row r="40" spans="1:17" ht="15" customHeight="1" x14ac:dyDescent="0.25">
      <c r="A40" s="66" t="s">
        <v>56</v>
      </c>
      <c r="B40" s="43"/>
      <c r="C40" s="109" t="s">
        <v>61</v>
      </c>
      <c r="D40" s="159"/>
      <c r="E40" s="106"/>
      <c r="F40" s="53"/>
      <c r="G40" s="18">
        <f>G48/100*20</f>
        <v>0</v>
      </c>
      <c r="H40" s="48"/>
      <c r="I40" s="93"/>
      <c r="J40" s="85"/>
      <c r="K40" s="23"/>
      <c r="L40" s="81"/>
      <c r="M40" s="39"/>
      <c r="N40" s="39"/>
      <c r="O40" s="39"/>
      <c r="P40" s="39"/>
      <c r="Q40" s="39"/>
    </row>
    <row r="41" spans="1:17" ht="15" customHeight="1" x14ac:dyDescent="0.25">
      <c r="A41" s="66" t="s">
        <v>32</v>
      </c>
      <c r="B41" s="43"/>
      <c r="C41" s="95" t="s">
        <v>63</v>
      </c>
      <c r="D41" s="96"/>
      <c r="E41" s="107">
        <v>740110</v>
      </c>
      <c r="F41" s="53"/>
      <c r="G41" s="18">
        <f>G40/100*19</f>
        <v>0</v>
      </c>
      <c r="H41" s="48"/>
      <c r="I41" s="87"/>
      <c r="J41" s="85"/>
      <c r="K41" s="23"/>
      <c r="L41" s="81"/>
      <c r="M41" s="39"/>
      <c r="N41" s="39"/>
      <c r="O41" s="39"/>
      <c r="P41" s="39"/>
      <c r="Q41" s="39"/>
    </row>
    <row r="42" spans="1:17" ht="15" customHeight="1" x14ac:dyDescent="0.25">
      <c r="A42" s="66"/>
      <c r="B42" s="43"/>
      <c r="C42" s="109" t="s">
        <v>65</v>
      </c>
      <c r="D42" s="110"/>
      <c r="E42" s="159"/>
      <c r="F42" s="53"/>
      <c r="G42" s="18">
        <f>G39-G40-G41</f>
        <v>0</v>
      </c>
      <c r="H42" s="48"/>
      <c r="I42" s="87"/>
      <c r="J42" s="85"/>
      <c r="K42" s="23"/>
      <c r="L42" s="81"/>
      <c r="M42" s="39"/>
      <c r="N42" s="39"/>
      <c r="O42" s="39"/>
      <c r="P42" s="39"/>
      <c r="Q42" s="39"/>
    </row>
    <row r="43" spans="1:17" s="37" customFormat="1" ht="15" customHeight="1" x14ac:dyDescent="0.25">
      <c r="A43" s="59"/>
      <c r="B43" s="43"/>
      <c r="C43" s="131" t="s">
        <v>64</v>
      </c>
      <c r="D43" s="132"/>
      <c r="E43" s="89"/>
      <c r="F43" s="91"/>
      <c r="G43" s="18">
        <f>G42/100*34.22</f>
        <v>0</v>
      </c>
      <c r="H43" s="49"/>
      <c r="I43" s="100"/>
      <c r="J43" s="78"/>
      <c r="K43" s="23"/>
      <c r="L43" s="77"/>
      <c r="M43" s="39"/>
      <c r="N43" s="39"/>
      <c r="O43" s="39"/>
      <c r="P43" s="39"/>
      <c r="Q43" s="39"/>
    </row>
    <row r="44" spans="1:17" ht="12.75" customHeight="1" x14ac:dyDescent="0.25">
      <c r="A44" s="59"/>
      <c r="B44" s="43"/>
      <c r="C44" s="109"/>
      <c r="D44" s="110"/>
      <c r="E44" s="110"/>
      <c r="F44" s="92"/>
      <c r="G44" s="18">
        <f>G42-G43</f>
        <v>0</v>
      </c>
      <c r="I44" s="78"/>
      <c r="J44" s="78"/>
      <c r="K44" s="23"/>
      <c r="L44" s="77"/>
      <c r="M44" s="39"/>
      <c r="N44" s="39"/>
      <c r="O44" s="39"/>
      <c r="P44" s="39"/>
      <c r="Q44" s="39"/>
    </row>
    <row r="45" spans="1:17" ht="12.75" customHeight="1" x14ac:dyDescent="0.25">
      <c r="A45" s="66"/>
      <c r="B45" s="43"/>
      <c r="C45" s="109" t="s">
        <v>66</v>
      </c>
      <c r="D45" s="110"/>
      <c r="E45" s="110"/>
      <c r="F45" s="111"/>
      <c r="G45" s="18">
        <f>G44/100*35</f>
        <v>0</v>
      </c>
      <c r="I45" s="39"/>
      <c r="J45" s="78"/>
      <c r="K45" s="23"/>
      <c r="L45" s="77"/>
      <c r="M45" s="39"/>
      <c r="N45" s="39"/>
      <c r="O45" s="39"/>
      <c r="P45" s="39"/>
      <c r="Q45" s="39"/>
    </row>
    <row r="46" spans="1:17" ht="12.75" customHeight="1" x14ac:dyDescent="0.25">
      <c r="A46" s="66"/>
      <c r="B46" s="43"/>
      <c r="C46" s="133" t="s">
        <v>67</v>
      </c>
      <c r="D46" s="134"/>
      <c r="E46" s="134"/>
      <c r="F46" s="135"/>
      <c r="G46" s="18">
        <f>G42-G45</f>
        <v>0</v>
      </c>
      <c r="I46" s="94"/>
      <c r="J46" s="78"/>
      <c r="K46" s="155"/>
      <c r="L46" s="155"/>
      <c r="M46" s="39"/>
      <c r="N46" s="39"/>
      <c r="O46" s="39"/>
      <c r="P46" s="39"/>
      <c r="Q46" s="39"/>
    </row>
    <row r="47" spans="1:17" ht="18" customHeight="1" x14ac:dyDescent="0.25">
      <c r="A47" s="59"/>
      <c r="B47" s="43"/>
      <c r="C47" s="109" t="s">
        <v>62</v>
      </c>
      <c r="D47" s="110"/>
      <c r="E47" s="110"/>
      <c r="F47" s="111"/>
      <c r="G47" s="18">
        <f>G38+G40+G41+G45+G46</f>
        <v>0</v>
      </c>
      <c r="H47" s="32"/>
      <c r="I47" s="79"/>
      <c r="J47" s="86"/>
      <c r="K47" s="23"/>
      <c r="L47" s="39"/>
      <c r="M47" s="39"/>
      <c r="N47" s="39"/>
      <c r="O47" s="39"/>
      <c r="P47" s="39"/>
      <c r="Q47" s="39"/>
    </row>
    <row r="48" spans="1:17" ht="12.75" customHeight="1" x14ac:dyDescent="0.25">
      <c r="A48" s="58" t="s">
        <v>33</v>
      </c>
      <c r="B48" s="38"/>
      <c r="C48" s="112" t="s">
        <v>57</v>
      </c>
      <c r="D48" s="113"/>
      <c r="E48" s="113"/>
      <c r="F48" s="114"/>
      <c r="G48" s="18">
        <v>0</v>
      </c>
      <c r="I48" s="77"/>
      <c r="J48" s="86"/>
      <c r="K48" s="23"/>
      <c r="L48" s="40"/>
      <c r="M48" s="39"/>
      <c r="N48" s="39"/>
      <c r="O48" s="39"/>
      <c r="P48" s="39"/>
      <c r="Q48" s="39"/>
    </row>
    <row r="49" spans="1:17" ht="15" customHeight="1" x14ac:dyDescent="0.25">
      <c r="A49" s="61" t="s">
        <v>34</v>
      </c>
      <c r="B49" s="42"/>
      <c r="C49" s="115" t="s">
        <v>58</v>
      </c>
      <c r="D49" s="116"/>
      <c r="E49" s="117"/>
      <c r="F49" s="118"/>
      <c r="G49" s="18">
        <f>+G48/100*21</f>
        <v>0</v>
      </c>
      <c r="I49" s="39"/>
      <c r="J49" s="40"/>
      <c r="K49" s="23"/>
      <c r="L49" s="40"/>
      <c r="M49" s="39"/>
      <c r="N49" s="39"/>
      <c r="O49" s="39"/>
      <c r="P49" s="39"/>
      <c r="Q49" s="39"/>
    </row>
    <row r="50" spans="1:17" ht="15" customHeight="1" thickBot="1" x14ac:dyDescent="0.3">
      <c r="A50" s="62" t="s">
        <v>49</v>
      </c>
      <c r="B50" s="45"/>
      <c r="C50" s="119" t="s">
        <v>35</v>
      </c>
      <c r="D50" s="120"/>
      <c r="E50" s="121"/>
      <c r="F50" s="122"/>
      <c r="G50" s="75">
        <f>SUM(G48:G49)</f>
        <v>0</v>
      </c>
      <c r="K50" s="23"/>
      <c r="L50" s="40"/>
      <c r="M50" s="39"/>
      <c r="N50" s="39"/>
      <c r="O50" s="39"/>
      <c r="P50" s="39"/>
      <c r="Q50" s="39"/>
    </row>
    <row r="51" spans="1:17" ht="21" customHeight="1" x14ac:dyDescent="0.25">
      <c r="A51" s="20" t="s">
        <v>81</v>
      </c>
      <c r="B51" s="20"/>
      <c r="C51" s="20"/>
      <c r="D51" s="21"/>
      <c r="E51" s="22"/>
      <c r="F51" s="20"/>
      <c r="G51" s="23"/>
      <c r="K51" s="39"/>
      <c r="L51" s="39"/>
      <c r="M51" s="39"/>
      <c r="N51" s="39"/>
      <c r="O51" s="39"/>
      <c r="P51" s="39"/>
      <c r="Q51" s="39"/>
    </row>
    <row r="52" spans="1:17" ht="23.25" customHeight="1" x14ac:dyDescent="0.25">
      <c r="A52" s="123" t="s">
        <v>48</v>
      </c>
      <c r="B52" s="123"/>
      <c r="C52" s="123"/>
      <c r="D52" s="123"/>
      <c r="E52" s="123"/>
      <c r="F52" s="123"/>
      <c r="G52" s="123"/>
    </row>
    <row r="53" spans="1:17" x14ac:dyDescent="0.25">
      <c r="A53" s="124"/>
      <c r="B53" s="124"/>
      <c r="C53" s="5"/>
      <c r="D53" s="24"/>
      <c r="E53" s="25"/>
      <c r="F53" s="5"/>
      <c r="G53" s="5"/>
    </row>
    <row r="54" spans="1:17" x14ac:dyDescent="0.25">
      <c r="B54" s="33"/>
      <c r="C54" s="34"/>
      <c r="F54" s="2"/>
    </row>
    <row r="55" spans="1:17" x14ac:dyDescent="0.25">
      <c r="B55" s="108" t="s">
        <v>36</v>
      </c>
      <c r="C55" s="108"/>
      <c r="D55" s="60"/>
      <c r="F55" s="3" t="s">
        <v>37</v>
      </c>
    </row>
  </sheetData>
  <mergeCells count="48">
    <mergeCell ref="K46:L46"/>
    <mergeCell ref="C8:F8"/>
    <mergeCell ref="C40:D40"/>
    <mergeCell ref="C44:E44"/>
    <mergeCell ref="C42:E42"/>
    <mergeCell ref="C21:F21"/>
    <mergeCell ref="C9:F9"/>
    <mergeCell ref="C10:F10"/>
    <mergeCell ref="C11:F11"/>
    <mergeCell ref="C12:F12"/>
    <mergeCell ref="C13:F13"/>
    <mergeCell ref="C14:F14"/>
    <mergeCell ref="C15:F15"/>
    <mergeCell ref="H15:H16"/>
    <mergeCell ref="C17:F17"/>
    <mergeCell ref="C18:F18"/>
    <mergeCell ref="A2:B2"/>
    <mergeCell ref="F2:G2"/>
    <mergeCell ref="A3:B3"/>
    <mergeCell ref="A4:D4"/>
    <mergeCell ref="A6:C6"/>
    <mergeCell ref="D2:E2"/>
    <mergeCell ref="C20:F20"/>
    <mergeCell ref="C34:D34"/>
    <mergeCell ref="C22:F22"/>
    <mergeCell ref="C23:F23"/>
    <mergeCell ref="C24:F24"/>
    <mergeCell ref="C25:F25"/>
    <mergeCell ref="C26:F26"/>
    <mergeCell ref="C27:F27"/>
    <mergeCell ref="C29:F29"/>
    <mergeCell ref="C30:F30"/>
    <mergeCell ref="C31:F31"/>
    <mergeCell ref="C32:D32"/>
    <mergeCell ref="C33:D33"/>
    <mergeCell ref="C35:D35"/>
    <mergeCell ref="C37:D37"/>
    <mergeCell ref="C39:D39"/>
    <mergeCell ref="C43:D43"/>
    <mergeCell ref="C46:F46"/>
    <mergeCell ref="B55:C55"/>
    <mergeCell ref="C45:F45"/>
    <mergeCell ref="C47:F47"/>
    <mergeCell ref="C48:F48"/>
    <mergeCell ref="C49:F49"/>
    <mergeCell ref="C50:F50"/>
    <mergeCell ref="A52:G52"/>
    <mergeCell ref="A53:B53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B96FDC108CD942A3A499D782767765" ma:contentTypeVersion="11" ma:contentTypeDescription="Vytvoří nový dokument" ma:contentTypeScope="" ma:versionID="e35444b00ce118ed5b62d09ff9f4d332">
  <xsd:schema xmlns:xsd="http://www.w3.org/2001/XMLSchema" xmlns:xs="http://www.w3.org/2001/XMLSchema" xmlns:p="http://schemas.microsoft.com/office/2006/metadata/properties" xmlns:ns3="be2da1e8-1a19-43a5-b0a4-70d1a01da569" xmlns:ns4="69a3aaf1-3eba-44ad-b834-a67a809c76b5" targetNamespace="http://schemas.microsoft.com/office/2006/metadata/properties" ma:root="true" ma:fieldsID="f81c4278ed2559209430665e8fe87cb7" ns3:_="" ns4:_="">
    <xsd:import namespace="be2da1e8-1a19-43a5-b0a4-70d1a01da569"/>
    <xsd:import namespace="69a3aaf1-3eba-44ad-b834-a67a809c76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a1e8-1a19-43a5-b0a4-70d1a01da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3aaf1-3eba-44ad-b834-a67a809c7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7C9C09-3C34-49CE-AFED-D1E361467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da1e8-1a19-43a5-b0a4-70d1a01da569"/>
    <ds:schemaRef ds:uri="69a3aaf1-3eba-44ad-b834-a67a809c7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8E5C7-F79A-49D3-8BEA-B850D7169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3916C-0AAB-468C-8A61-CAF258E80EBC}">
  <ds:schemaRefs>
    <ds:schemaRef ds:uri="69a3aaf1-3eba-44ad-b834-a67a809c76b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e2da1e8-1a19-43a5-b0a4-70d1a01da5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pokud je daná 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totkova</dc:creator>
  <cp:lastModifiedBy>Jitka Totková</cp:lastModifiedBy>
  <cp:lastPrinted>2019-09-26T05:20:45Z</cp:lastPrinted>
  <dcterms:created xsi:type="dcterms:W3CDTF">2012-10-23T07:41:20Z</dcterms:created>
  <dcterms:modified xsi:type="dcterms:W3CDTF">2019-09-26T05:21:21Z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0x01010053B96FDC108CD942A3A499D782767765</vt:lpwstr>
  </property>
</Properties>
</file>